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EAI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3" i="1" s="1"/>
  <c r="G54" i="1"/>
  <c r="I53" i="1"/>
  <c r="H53" i="1"/>
  <c r="G53" i="1"/>
  <c r="F53" i="1"/>
  <c r="E53" i="1"/>
  <c r="J51" i="1"/>
  <c r="G51" i="1"/>
  <c r="J49" i="1"/>
  <c r="G49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J35" i="1" s="1"/>
  <c r="G36" i="1"/>
  <c r="I35" i="1"/>
  <c r="H35" i="1"/>
  <c r="G35" i="1"/>
  <c r="F35" i="1"/>
  <c r="E35" i="1"/>
  <c r="I28" i="1"/>
  <c r="F28" i="1"/>
  <c r="E28" i="1"/>
  <c r="I23" i="1"/>
  <c r="J23" i="1" s="1"/>
  <c r="J50" i="1" s="1"/>
  <c r="H23" i="1"/>
  <c r="H28" i="1" s="1"/>
  <c r="G23" i="1"/>
  <c r="G28" i="1" s="1"/>
  <c r="F23" i="1"/>
  <c r="F50" i="1" s="1"/>
  <c r="F48" i="1" s="1"/>
  <c r="F56" i="1" s="1"/>
  <c r="E23" i="1"/>
  <c r="E50" i="1" s="1"/>
  <c r="E48" i="1" s="1"/>
  <c r="E56" i="1" s="1"/>
  <c r="J28" i="1" l="1"/>
  <c r="J48" i="1"/>
  <c r="G50" i="1"/>
  <c r="G48" i="1" s="1"/>
  <c r="G56" i="1" s="1"/>
  <c r="H50" i="1"/>
  <c r="H48" i="1" s="1"/>
  <c r="H56" i="1" s="1"/>
  <c r="I50" i="1"/>
  <c r="I48" i="1" s="1"/>
  <c r="I56" i="1" s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<sst xmlns="http://schemas.openxmlformats.org/spreadsheetml/2006/main" count="77" uniqueCount="44">
  <si>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</si>
  <si>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</si>
  <si>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>Del 1 enero  al 31 de Diciembre de 2019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</si>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</sst>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38" fontId="8" fillId="2" borderId="9" xfId="1" applyNumberFormat="1" applyFont="1" applyFill="1" applyBorder="1" applyAlignment="1">
      <alignment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38" fontId="3" fillId="2" borderId="4" xfId="1" applyNumberFormat="1" applyFont="1" applyFill="1" applyBorder="1" applyAlignment="1">
      <alignment vertical="top" wrapText="1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38" fontId="8" fillId="2" borderId="12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8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38" fontId="2" fillId="0" borderId="0" xfId="0" applyNumberFormat="1" applyFont="1"/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7" fillId="2" borderId="7" xfId="2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8" fillId="2" borderId="9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38" fontId="6" fillId="2" borderId="2" xfId="1" applyNumberFormat="1" applyFont="1" applyFill="1" applyBorder="1" applyAlignment="1">
      <alignment vertical="center" wrapText="1"/>
    </xf>
    <xf numFmtId="38" fontId="6" fillId="2" borderId="6" xfId="1" applyNumberFormat="1" applyFont="1" applyFill="1" applyBorder="1" applyAlignment="1">
      <alignment horizontal="right" vertical="center" wrapText="1"/>
    </xf>
    <xf numFmtId="38" fontId="9" fillId="2" borderId="4" xfId="1" applyNumberFormat="1" applyFont="1" applyFill="1" applyBorder="1" applyAlignment="1">
      <alignment vertical="top" wrapText="1"/>
    </xf>
    <xf numFmtId="38" fontId="6" fillId="2" borderId="12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Protection="1"/>
    <xf numFmtId="0" fontId="2" fillId="0" borderId="0" xfId="0" applyFont="1" applyAlignment="1">
      <alignment horizontal="center"/>
    </xf>
    <xf numFmtId="43" fontId="9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%20Invitado%204\Desktop\Estados%20Fros%20y%20Pptales%202019%20-%20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A8">
            <v>226867735</v>
          </cell>
        </row>
        <row r="10">
          <cell r="AC10">
            <v>-39794973.439999998</v>
          </cell>
        </row>
        <row r="11">
          <cell r="AB11">
            <v>172383747.03</v>
          </cell>
        </row>
        <row r="12">
          <cell r="AB12">
            <v>161133315.59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9" tint="-0.249977111117893"/>
    <pageSetUpPr fitToPage="1"/>
  </sheetPr>
  <dimension ref="A1:M65"/>
  <sheetViews>
    <sheetView showGridLines="0" tabSelected="1" topLeftCell="B1" zoomScale="85" zoomScaleNormal="85" workbookViewId="0">
      <selection activeCell="C17" sqref="C17:D17"/>
    </sheetView>
  </sheetViews>
  <sheetFormatPr baseColWidth="10" defaultRowHeight="12.75" x14ac:dyDescent="0.2"/>
  <cols>
    <col min="1" max="1" width="1.140625" style="1" customWidth="1"/>
    <col min="2" max="3" width="3.7109375" style="46" customWidth="1"/>
    <col min="4" max="4" width="46.42578125" style="46" customWidth="1"/>
    <col min="5" max="10" width="15.7109375" style="46" customWidth="1"/>
    <col min="11" max="11" width="2" style="1" customWidth="1"/>
    <col min="12" max="12" width="11.42578125" style="46"/>
    <col min="13" max="13" width="12.5703125" style="46" bestFit="1" customWidth="1"/>
    <col min="14" max="16384" width="11.42578125" style="46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0" ht="25.5" customHeight="1" x14ac:dyDescent="0.2">
      <c r="A8" s="4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0" ht="12" customHeight="1" x14ac:dyDescent="0.2">
      <c r="A9" s="4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1:10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2" customHeight="1" x14ac:dyDescent="0.2">
      <c r="A15" s="18"/>
      <c r="B15" s="24" t="s">
        <v>23</v>
      </c>
      <c r="C15" s="25"/>
      <c r="D15" s="26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2" customHeight="1" x14ac:dyDescent="0.2">
      <c r="A16" s="18"/>
      <c r="B16" s="28"/>
      <c r="C16" s="25" t="s">
        <v>24</v>
      </c>
      <c r="D16" s="26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 customHeight="1" x14ac:dyDescent="0.2">
      <c r="A17" s="18"/>
      <c r="B17" s="28"/>
      <c r="C17" s="25" t="s">
        <v>25</v>
      </c>
      <c r="D17" s="26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 customHeight="1" x14ac:dyDescent="0.2">
      <c r="A18" s="18"/>
      <c r="B18" s="24" t="s">
        <v>26</v>
      </c>
      <c r="C18" s="25"/>
      <c r="D18" s="26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 customHeight="1" x14ac:dyDescent="0.2">
      <c r="A19" s="18"/>
      <c r="B19" s="28"/>
      <c r="C19" s="25" t="s">
        <v>24</v>
      </c>
      <c r="D19" s="26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 customHeight="1" x14ac:dyDescent="0.2">
      <c r="A20" s="18"/>
      <c r="B20" s="28"/>
      <c r="C20" s="25" t="s">
        <v>25</v>
      </c>
      <c r="D20" s="26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 customHeight="1" x14ac:dyDescent="0.2">
      <c r="A21" s="18"/>
      <c r="B21" s="28"/>
      <c r="C21" s="25" t="s">
        <v>27</v>
      </c>
      <c r="D21" s="26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 customHeight="1" x14ac:dyDescent="0.2">
      <c r="A22" s="18"/>
      <c r="B22" s="28"/>
      <c r="C22" s="25" t="s">
        <v>28</v>
      </c>
      <c r="D22" s="26"/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 customHeight="1" x14ac:dyDescent="0.2">
      <c r="A23" s="18"/>
      <c r="B23" s="24" t="s">
        <v>29</v>
      </c>
      <c r="C23" s="25"/>
      <c r="D23" s="26"/>
      <c r="E23" s="29">
        <f>+[1]INGRESOS!AA8</f>
        <v>226867735</v>
      </c>
      <c r="F23" s="29">
        <f>-[1]INGRESOS!AC10</f>
        <v>39794973.439999998</v>
      </c>
      <c r="G23" s="29">
        <f>+E23+F23</f>
        <v>266662708.44</v>
      </c>
      <c r="H23" s="29">
        <f>+[1]INGRESOS!AB11</f>
        <v>172383747.03</v>
      </c>
      <c r="I23" s="29">
        <f>+[1]INGRESOS!AB12</f>
        <v>161133315.59</v>
      </c>
      <c r="J23" s="29">
        <f>+I23-E23</f>
        <v>-65734419.409999996</v>
      </c>
    </row>
    <row r="24" spans="1:10" ht="12" customHeight="1" x14ac:dyDescent="0.2">
      <c r="A24" s="18"/>
      <c r="B24" s="24" t="s">
        <v>30</v>
      </c>
      <c r="C24" s="25"/>
      <c r="D24" s="26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 customHeight="1" x14ac:dyDescent="0.2">
      <c r="A25" s="30"/>
      <c r="B25" s="24" t="s">
        <v>31</v>
      </c>
      <c r="C25" s="25"/>
      <c r="D25" s="2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 customHeight="1" x14ac:dyDescent="0.2">
      <c r="A26" s="18"/>
      <c r="B26" s="24" t="s">
        <v>32</v>
      </c>
      <c r="C26" s="25"/>
      <c r="D26" s="26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 customHeight="1" x14ac:dyDescent="0.2">
      <c r="A27" s="18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4"/>
      <c r="B28" s="36"/>
      <c r="C28" s="37"/>
      <c r="D28" s="38" t="s">
        <v>33</v>
      </c>
      <c r="E28" s="39">
        <f>SUM(E11+E12+E13+E14+E15+E18+E23+E24+E25+E26)</f>
        <v>226867735</v>
      </c>
      <c r="F28" s="39">
        <f>SUM(F11+F12+F13+F14+F15+F18+F23+F24+F25+F26)</f>
        <v>39794973.439999998</v>
      </c>
      <c r="G28" s="39">
        <f>SUM(G11+G12+G13+G14+G15+G18+G23+G24+G25+G26)</f>
        <v>266662708.44</v>
      </c>
      <c r="H28" s="39">
        <f>SUM(H11+H12+H13+H14+H15+H18+H23+H24+H25+H26)</f>
        <v>172383747.03</v>
      </c>
      <c r="I28" s="39">
        <f>SUM(I11+I12+I13+I14+I15+I18+I23+I24+I25+I26)</f>
        <v>161133315.59</v>
      </c>
      <c r="J28" s="40">
        <f>IF(I28&gt;E28,I28-E28,0)</f>
        <v>0</v>
      </c>
    </row>
    <row r="29" spans="1:10" ht="12" customHeight="1" x14ac:dyDescent="0.2">
      <c r="A29" s="18"/>
      <c r="B29" s="41"/>
      <c r="C29" s="41"/>
      <c r="D29" s="41"/>
      <c r="E29" s="42"/>
      <c r="F29" s="42"/>
      <c r="G29" s="42"/>
      <c r="H29" s="43" t="s">
        <v>34</v>
      </c>
      <c r="I29" s="44"/>
      <c r="J29" s="45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4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3" ht="12" customHeight="1" x14ac:dyDescent="0.2">
      <c r="A33" s="4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3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3" ht="12" customHeight="1" x14ac:dyDescent="0.2">
      <c r="A35" s="18"/>
      <c r="B35" s="47" t="s">
        <v>36</v>
      </c>
      <c r="C35" s="48"/>
      <c r="D35" s="49"/>
      <c r="E35" s="50">
        <f t="shared" ref="E35:J35" si="0">+E36+E37+E38+E39+E42+E45+E46</f>
        <v>0</v>
      </c>
      <c r="F35" s="50">
        <f t="shared" si="0"/>
        <v>0</v>
      </c>
      <c r="G35" s="50">
        <f t="shared" si="0"/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</row>
    <row r="36" spans="1:13" ht="12" customHeight="1" x14ac:dyDescent="0.2">
      <c r="A36" s="18"/>
      <c r="B36" s="51"/>
      <c r="C36" s="25" t="s">
        <v>19</v>
      </c>
      <c r="D36" s="26"/>
      <c r="E36" s="27">
        <v>0</v>
      </c>
      <c r="F36" s="27">
        <v>0</v>
      </c>
      <c r="G36" s="27">
        <f>+E36+F36</f>
        <v>0</v>
      </c>
      <c r="H36" s="27">
        <v>0</v>
      </c>
      <c r="I36" s="27">
        <v>0</v>
      </c>
      <c r="J36" s="27">
        <f>+I36-E36</f>
        <v>0</v>
      </c>
    </row>
    <row r="37" spans="1:13" ht="12" customHeight="1" x14ac:dyDescent="0.2">
      <c r="A37" s="18"/>
      <c r="B37" s="51"/>
      <c r="C37" s="25" t="s">
        <v>21</v>
      </c>
      <c r="D37" s="26"/>
      <c r="E37" s="27">
        <v>0</v>
      </c>
      <c r="F37" s="27">
        <v>0</v>
      </c>
      <c r="G37" s="27">
        <f t="shared" ref="G37:G46" si="1">+E37+F37</f>
        <v>0</v>
      </c>
      <c r="H37" s="27">
        <v>0</v>
      </c>
      <c r="I37" s="27">
        <v>0</v>
      </c>
      <c r="J37" s="27">
        <f t="shared" ref="J37:J46" si="2">+I37-E37</f>
        <v>0</v>
      </c>
    </row>
    <row r="38" spans="1:13" ht="12" customHeight="1" x14ac:dyDescent="0.2">
      <c r="A38" s="18"/>
      <c r="B38" s="51"/>
      <c r="C38" s="25" t="s">
        <v>22</v>
      </c>
      <c r="D38" s="26"/>
      <c r="E38" s="27">
        <v>0</v>
      </c>
      <c r="F38" s="27">
        <v>0</v>
      </c>
      <c r="G38" s="27">
        <f t="shared" si="1"/>
        <v>0</v>
      </c>
      <c r="H38" s="27">
        <v>0</v>
      </c>
      <c r="I38" s="27">
        <v>0</v>
      </c>
      <c r="J38" s="27">
        <f t="shared" si="2"/>
        <v>0</v>
      </c>
    </row>
    <row r="39" spans="1:13" ht="12" customHeight="1" x14ac:dyDescent="0.2">
      <c r="A39" s="18"/>
      <c r="B39" s="51"/>
      <c r="C39" s="25" t="s">
        <v>23</v>
      </c>
      <c r="D39" s="26"/>
      <c r="E39" s="27">
        <v>0</v>
      </c>
      <c r="F39" s="27">
        <v>0</v>
      </c>
      <c r="G39" s="27">
        <f t="shared" si="1"/>
        <v>0</v>
      </c>
      <c r="H39" s="27">
        <v>0</v>
      </c>
      <c r="I39" s="27">
        <v>0</v>
      </c>
      <c r="J39" s="27">
        <f t="shared" si="2"/>
        <v>0</v>
      </c>
    </row>
    <row r="40" spans="1:13" ht="12" customHeight="1" x14ac:dyDescent="0.2">
      <c r="A40" s="18"/>
      <c r="B40" s="51"/>
      <c r="C40" s="52"/>
      <c r="D40" s="53" t="s">
        <v>24</v>
      </c>
      <c r="E40" s="27">
        <v>0</v>
      </c>
      <c r="F40" s="27">
        <v>0</v>
      </c>
      <c r="G40" s="27">
        <f t="shared" si="1"/>
        <v>0</v>
      </c>
      <c r="H40" s="27">
        <v>0</v>
      </c>
      <c r="I40" s="27">
        <v>0</v>
      </c>
      <c r="J40" s="27">
        <f t="shared" si="2"/>
        <v>0</v>
      </c>
    </row>
    <row r="41" spans="1:13" ht="12" customHeight="1" x14ac:dyDescent="0.2">
      <c r="A41" s="18"/>
      <c r="B41" s="28"/>
      <c r="C41" s="52"/>
      <c r="D41" s="53" t="s">
        <v>25</v>
      </c>
      <c r="E41" s="27">
        <v>0</v>
      </c>
      <c r="F41" s="27">
        <v>0</v>
      </c>
      <c r="G41" s="27">
        <f t="shared" si="1"/>
        <v>0</v>
      </c>
      <c r="H41" s="27">
        <v>0</v>
      </c>
      <c r="I41" s="27">
        <v>0</v>
      </c>
      <c r="J41" s="27">
        <f t="shared" si="2"/>
        <v>0</v>
      </c>
    </row>
    <row r="42" spans="1:13" ht="12" customHeight="1" x14ac:dyDescent="0.2">
      <c r="A42" s="18"/>
      <c r="B42" s="28"/>
      <c r="C42" s="25" t="s">
        <v>26</v>
      </c>
      <c r="D42" s="26"/>
      <c r="E42" s="27">
        <v>0</v>
      </c>
      <c r="F42" s="27">
        <v>0</v>
      </c>
      <c r="G42" s="27">
        <f t="shared" si="1"/>
        <v>0</v>
      </c>
      <c r="H42" s="27">
        <v>0</v>
      </c>
      <c r="I42" s="27">
        <v>0</v>
      </c>
      <c r="J42" s="27">
        <f t="shared" si="2"/>
        <v>0</v>
      </c>
    </row>
    <row r="43" spans="1:13" ht="12" customHeight="1" x14ac:dyDescent="0.2">
      <c r="A43" s="18"/>
      <c r="B43" s="51"/>
      <c r="C43" s="52"/>
      <c r="D43" s="53" t="s">
        <v>24</v>
      </c>
      <c r="E43" s="27">
        <v>0</v>
      </c>
      <c r="F43" s="27">
        <v>0</v>
      </c>
      <c r="G43" s="27">
        <f t="shared" si="1"/>
        <v>0</v>
      </c>
      <c r="H43" s="27">
        <v>0</v>
      </c>
      <c r="I43" s="27">
        <v>0</v>
      </c>
      <c r="J43" s="27">
        <f t="shared" si="2"/>
        <v>0</v>
      </c>
    </row>
    <row r="44" spans="1:13" ht="12" customHeight="1" x14ac:dyDescent="0.2">
      <c r="A44" s="18"/>
      <c r="B44" s="28"/>
      <c r="C44" s="52"/>
      <c r="D44" s="53" t="s">
        <v>25</v>
      </c>
      <c r="E44" s="27">
        <v>0</v>
      </c>
      <c r="F44" s="27">
        <v>0</v>
      </c>
      <c r="G44" s="27">
        <f t="shared" si="1"/>
        <v>0</v>
      </c>
      <c r="H44" s="27">
        <v>0</v>
      </c>
      <c r="I44" s="27">
        <v>0</v>
      </c>
      <c r="J44" s="27">
        <f t="shared" si="2"/>
        <v>0</v>
      </c>
    </row>
    <row r="45" spans="1:13" ht="12" customHeight="1" x14ac:dyDescent="0.2">
      <c r="A45" s="18"/>
      <c r="B45" s="28"/>
      <c r="C45" s="25" t="s">
        <v>30</v>
      </c>
      <c r="D45" s="26"/>
      <c r="E45" s="27">
        <v>0</v>
      </c>
      <c r="F45" s="27">
        <v>0</v>
      </c>
      <c r="G45" s="27">
        <f t="shared" si="1"/>
        <v>0</v>
      </c>
      <c r="H45" s="27">
        <v>0</v>
      </c>
      <c r="I45" s="27">
        <v>0</v>
      </c>
      <c r="J45" s="27">
        <f t="shared" si="2"/>
        <v>0</v>
      </c>
    </row>
    <row r="46" spans="1:13" ht="12" customHeight="1" x14ac:dyDescent="0.2">
      <c r="A46" s="18"/>
      <c r="B46" s="51"/>
      <c r="C46" s="25" t="s">
        <v>31</v>
      </c>
      <c r="D46" s="26"/>
      <c r="E46" s="27">
        <v>0</v>
      </c>
      <c r="F46" s="27">
        <v>0</v>
      </c>
      <c r="G46" s="27">
        <f t="shared" si="1"/>
        <v>0</v>
      </c>
      <c r="H46" s="27">
        <v>0</v>
      </c>
      <c r="I46" s="27">
        <v>0</v>
      </c>
      <c r="J46" s="27">
        <f t="shared" si="2"/>
        <v>0</v>
      </c>
    </row>
    <row r="47" spans="1:13" ht="12" customHeight="1" x14ac:dyDescent="0.2">
      <c r="A47" s="18"/>
      <c r="B47" s="51"/>
      <c r="C47" s="25"/>
      <c r="D47" s="26"/>
      <c r="E47" s="27"/>
      <c r="F47" s="27"/>
      <c r="G47" s="54"/>
      <c r="H47" s="27"/>
      <c r="I47" s="27"/>
      <c r="J47" s="54"/>
    </row>
    <row r="48" spans="1:13" ht="12" customHeight="1" x14ac:dyDescent="0.2">
      <c r="A48" s="18"/>
      <c r="B48" s="47" t="s">
        <v>37</v>
      </c>
      <c r="C48" s="52"/>
      <c r="D48" s="53"/>
      <c r="E48" s="39">
        <f t="shared" ref="E48:J48" si="3">+SUM(E49:E51)</f>
        <v>226867735</v>
      </c>
      <c r="F48" s="39">
        <f t="shared" si="3"/>
        <v>39794973.439999998</v>
      </c>
      <c r="G48" s="39">
        <f t="shared" si="3"/>
        <v>266662708.44</v>
      </c>
      <c r="H48" s="39">
        <f t="shared" si="3"/>
        <v>172383747.03</v>
      </c>
      <c r="I48" s="39">
        <f t="shared" si="3"/>
        <v>161133315.59</v>
      </c>
      <c r="J48" s="39">
        <f t="shared" si="3"/>
        <v>-65734419.409999996</v>
      </c>
      <c r="M48" s="55"/>
    </row>
    <row r="49" spans="1:13" ht="12" customHeight="1" x14ac:dyDescent="0.2">
      <c r="A49" s="18"/>
      <c r="B49" s="51"/>
      <c r="C49" s="25" t="s">
        <v>20</v>
      </c>
      <c r="D49" s="26"/>
      <c r="E49" s="56">
        <v>0</v>
      </c>
      <c r="F49" s="56">
        <v>0</v>
      </c>
      <c r="G49" s="56">
        <f>+E49+F49</f>
        <v>0</v>
      </c>
      <c r="H49" s="56">
        <v>0</v>
      </c>
      <c r="I49" s="56">
        <v>0</v>
      </c>
      <c r="J49" s="56">
        <f>+I49-E49</f>
        <v>0</v>
      </c>
    </row>
    <row r="50" spans="1:13" ht="12" customHeight="1" x14ac:dyDescent="0.2">
      <c r="A50" s="18"/>
      <c r="B50" s="28"/>
      <c r="C50" s="25" t="s">
        <v>29</v>
      </c>
      <c r="D50" s="26"/>
      <c r="E50" s="29">
        <f t="shared" ref="E50:J50" si="4">+E23</f>
        <v>226867735</v>
      </c>
      <c r="F50" s="29">
        <f t="shared" si="4"/>
        <v>39794973.439999998</v>
      </c>
      <c r="G50" s="29">
        <f t="shared" si="4"/>
        <v>266662708.44</v>
      </c>
      <c r="H50" s="29">
        <f t="shared" si="4"/>
        <v>172383747.03</v>
      </c>
      <c r="I50" s="29">
        <f t="shared" si="4"/>
        <v>161133315.59</v>
      </c>
      <c r="J50" s="29">
        <f t="shared" si="4"/>
        <v>-65734419.409999996</v>
      </c>
      <c r="M50" s="57"/>
    </row>
    <row r="51" spans="1:13" ht="12" customHeight="1" x14ac:dyDescent="0.2">
      <c r="A51" s="18"/>
      <c r="B51" s="28"/>
      <c r="C51" s="25" t="s">
        <v>31</v>
      </c>
      <c r="D51" s="26"/>
      <c r="E51" s="56">
        <v>0</v>
      </c>
      <c r="F51" s="56">
        <v>0</v>
      </c>
      <c r="G51" s="56">
        <f>+E51+F51</f>
        <v>0</v>
      </c>
      <c r="H51" s="56">
        <v>0</v>
      </c>
      <c r="I51" s="56">
        <v>0</v>
      </c>
      <c r="J51" s="56">
        <f>+I51-E51</f>
        <v>0</v>
      </c>
    </row>
    <row r="52" spans="1:13" s="61" customFormat="1" ht="12" customHeight="1" x14ac:dyDescent="0.2">
      <c r="A52" s="4"/>
      <c r="B52" s="58"/>
      <c r="C52" s="25"/>
      <c r="D52" s="26"/>
      <c r="E52" s="59"/>
      <c r="F52" s="59"/>
      <c r="G52" s="59"/>
      <c r="H52" s="59"/>
      <c r="I52" s="59"/>
      <c r="J52" s="59"/>
      <c r="K52" s="60"/>
    </row>
    <row r="53" spans="1:13" ht="12" customHeight="1" x14ac:dyDescent="0.2">
      <c r="A53" s="18"/>
      <c r="B53" s="47" t="s">
        <v>37</v>
      </c>
      <c r="C53" s="52"/>
      <c r="D53" s="53"/>
      <c r="E53" s="62">
        <f t="shared" ref="E53:J53" si="5">+E54</f>
        <v>0</v>
      </c>
      <c r="F53" s="62">
        <f t="shared" si="5"/>
        <v>0</v>
      </c>
      <c r="G53" s="62">
        <f t="shared" si="5"/>
        <v>0</v>
      </c>
      <c r="H53" s="62">
        <f t="shared" si="5"/>
        <v>0</v>
      </c>
      <c r="I53" s="62">
        <f t="shared" si="5"/>
        <v>0</v>
      </c>
      <c r="J53" s="62">
        <f t="shared" si="5"/>
        <v>0</v>
      </c>
    </row>
    <row r="54" spans="1:13" ht="12" customHeight="1" x14ac:dyDescent="0.2">
      <c r="A54" s="18"/>
      <c r="B54" s="28"/>
      <c r="C54" s="25" t="s">
        <v>32</v>
      </c>
      <c r="D54" s="26"/>
      <c r="E54" s="56">
        <v>0</v>
      </c>
      <c r="F54" s="56">
        <v>0</v>
      </c>
      <c r="G54" s="56">
        <f>+E54+F54</f>
        <v>0</v>
      </c>
      <c r="H54" s="56">
        <v>0</v>
      </c>
      <c r="I54" s="56">
        <v>0</v>
      </c>
      <c r="J54" s="56">
        <f>+I54-E54</f>
        <v>0</v>
      </c>
    </row>
    <row r="55" spans="1:13" ht="12" customHeight="1" x14ac:dyDescent="0.2">
      <c r="A55" s="18"/>
      <c r="B55" s="31"/>
      <c r="C55" s="32"/>
      <c r="D55" s="33"/>
      <c r="E55" s="63"/>
      <c r="F55" s="63"/>
      <c r="G55" s="63"/>
      <c r="H55" s="63"/>
      <c r="I55" s="63"/>
      <c r="J55" s="63"/>
    </row>
    <row r="56" spans="1:13" ht="12" customHeight="1" x14ac:dyDescent="0.2">
      <c r="A56" s="4"/>
      <c r="B56" s="36"/>
      <c r="C56" s="37"/>
      <c r="D56" s="64" t="s">
        <v>33</v>
      </c>
      <c r="E56" s="65">
        <f>+E36+E37+E38+E39+E42+E45+E46+E48+E53</f>
        <v>226867735</v>
      </c>
      <c r="F56" s="29">
        <f>+F36+F37+F38+F39+F42+F45+F46+F48+F53</f>
        <v>39794973.439999998</v>
      </c>
      <c r="G56" s="29">
        <f>+G36+G37+G38+G39+G42+G45+G46+G48+G53</f>
        <v>266662708.44</v>
      </c>
      <c r="H56" s="29">
        <f>+H36+H37+H38+H39+H42+H45+H46+H48+H53</f>
        <v>172383747.03</v>
      </c>
      <c r="I56" s="29">
        <f>+I36+I37+I38+I39+I42+I45+I46+I48+I53</f>
        <v>161133315.59</v>
      </c>
      <c r="J56" s="66">
        <f>IF(I56&gt;E56,I56-E56,0)</f>
        <v>0</v>
      </c>
    </row>
    <row r="57" spans="1:13" ht="12.75" customHeight="1" x14ac:dyDescent="0.2">
      <c r="A57" s="18"/>
      <c r="B57" s="1" t="s">
        <v>38</v>
      </c>
      <c r="E57" s="55"/>
      <c r="F57" s="67"/>
      <c r="G57" s="67"/>
      <c r="H57" s="43" t="s">
        <v>34</v>
      </c>
      <c r="I57" s="44"/>
      <c r="J57" s="68"/>
    </row>
    <row r="58" spans="1:13" x14ac:dyDescent="0.2">
      <c r="A58" s="18"/>
      <c r="B58" s="69"/>
      <c r="C58" s="69"/>
      <c r="D58" s="69"/>
      <c r="E58" s="69"/>
      <c r="F58" s="69"/>
      <c r="G58" s="69"/>
      <c r="H58" s="69"/>
      <c r="I58" s="69"/>
      <c r="J58" s="69"/>
    </row>
    <row r="59" spans="1:13" x14ac:dyDescent="0.2">
      <c r="B59" s="70" t="s">
        <v>39</v>
      </c>
      <c r="C59" s="70"/>
      <c r="D59" s="70"/>
      <c r="E59" s="70"/>
      <c r="F59" s="70"/>
      <c r="G59" s="70"/>
      <c r="H59" s="70"/>
      <c r="I59" s="70"/>
      <c r="J59" s="70"/>
    </row>
    <row r="60" spans="1:13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3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3" ht="15" x14ac:dyDescent="0.25">
      <c r="D63" s="71"/>
    </row>
    <row r="64" spans="1:13" ht="15" x14ac:dyDescent="0.25">
      <c r="D64" s="72" t="s">
        <v>40</v>
      </c>
      <c r="E64" s="72"/>
      <c r="F64" s="73"/>
      <c r="G64" s="73"/>
      <c r="H64" s="72" t="s">
        <v>41</v>
      </c>
      <c r="I64" s="72"/>
      <c r="J64" s="72"/>
      <c r="K64" s="72"/>
    </row>
    <row r="65" spans="4:11" ht="12" customHeight="1" x14ac:dyDescent="0.25">
      <c r="D65" s="74" t="s">
        <v>42</v>
      </c>
      <c r="E65" s="74"/>
      <c r="F65" s="75"/>
      <c r="G65" s="75"/>
      <c r="H65" s="74" t="s">
        <v>43</v>
      </c>
      <c r="I65" s="74"/>
      <c r="J65" s="74"/>
      <c r="K65" s="74"/>
    </row>
  </sheetData>
  <mergeCells count="47">
    <mergeCell ref="B58:J58"/>
    <mergeCell ref="D64:E64"/>
    <mergeCell ref="H64:K64"/>
    <mergeCell ref="D65:E65"/>
    <mergeCell ref="H65:K65"/>
    <mergeCell ref="C50:D50"/>
    <mergeCell ref="C51:D51"/>
    <mergeCell ref="C52:D52"/>
    <mergeCell ref="C54:D54"/>
    <mergeCell ref="J56:J57"/>
    <mergeCell ref="H57:I57"/>
    <mergeCell ref="C39:D39"/>
    <mergeCell ref="C42:D42"/>
    <mergeCell ref="C45:D45"/>
    <mergeCell ref="C46:D46"/>
    <mergeCell ref="C47:D47"/>
    <mergeCell ref="C49:D49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2020-01-17T20:24:17Z</cp:lastPrinted>
  <dcterms:created xsi:type="dcterms:W3CDTF">2020-01-17T20:21:09Z</dcterms:created>
  <dcterms:modified xsi:type="dcterms:W3CDTF">2020-01-17T20:24:40Z</dcterms:modified>
</cp:coreProperties>
</file>