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O35" i="1"/>
  <c r="O34" i="1" s="1"/>
  <c r="P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O47" i="1" s="1"/>
  <c r="G14" i="1"/>
  <c r="H6" i="1"/>
  <c r="O43" i="1" l="1"/>
  <c r="O48" i="1" s="1"/>
</calcChain>
</file>

<file path=xl/sharedStrings.xml><?xml version="1.0" encoding="utf-8"?>
<sst xmlns="http://schemas.openxmlformats.org/spreadsheetml/2006/main" count="67" uniqueCount="58">
  <si>
    <t>ESTADOS DE FLUJOS DE EFECTIVO</t>
  </si>
  <si>
    <t>Al 30 de Junio del 2015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</si>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</sst>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GUANAJUATO PUERTO INTERIOR, S.A. DE C.V.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H7" sqref="H7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GUANAJUATO PUERTO INTERIOR, S.A. DE C.V.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4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1961337318.1000001</v>
      </c>
      <c r="H14" s="35">
        <f>SUM(H15:H25)</f>
        <v>802082419.2099998</v>
      </c>
      <c r="I14" s="31"/>
      <c r="J14" s="31"/>
      <c r="K14" s="33" t="s">
        <v>7</v>
      </c>
      <c r="L14" s="33"/>
      <c r="M14" s="33"/>
      <c r="N14" s="33"/>
      <c r="O14" s="35">
        <f>SUM(O15:O17)</f>
        <v>0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/>
      <c r="H16" s="37"/>
      <c r="I16" s="31"/>
      <c r="J16" s="31"/>
      <c r="K16" s="4"/>
      <c r="L16" s="38" t="s">
        <v>11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v>0</v>
      </c>
      <c r="H19" s="37">
        <v>0</v>
      </c>
      <c r="I19" s="31"/>
      <c r="J19" s="31"/>
      <c r="K19" s="40" t="s">
        <v>16</v>
      </c>
      <c r="L19" s="40"/>
      <c r="M19" s="40"/>
      <c r="N19" s="40"/>
      <c r="O19" s="35">
        <f>SUM(O20:O22)</f>
        <v>17964874.920000002</v>
      </c>
      <c r="P19" s="35">
        <f>SUM(P20:P22)</f>
        <v>123121860.73999999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9</v>
      </c>
      <c r="M20" s="39"/>
      <c r="N20" s="39"/>
      <c r="O20" s="37">
        <v>17277482.420000002</v>
      </c>
      <c r="P20" s="37">
        <v>123121860.73999999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v>154022846.72000009</v>
      </c>
      <c r="H21" s="37">
        <v>403534887.79999977</v>
      </c>
      <c r="I21" s="31"/>
      <c r="J21" s="31"/>
      <c r="K21" s="28"/>
      <c r="L21" s="38" t="s">
        <v>11</v>
      </c>
      <c r="M21" s="38"/>
      <c r="N21" s="38"/>
      <c r="O21" s="37">
        <v>687392.5</v>
      </c>
      <c r="P21" s="37">
        <v>0</v>
      </c>
      <c r="Q21" s="29"/>
    </row>
    <row r="22" spans="1:17" ht="28.5" customHeight="1" x14ac:dyDescent="0.2">
      <c r="A22" s="30"/>
      <c r="B22" s="31"/>
      <c r="C22" s="39"/>
      <c r="D22" s="36" t="s">
        <v>19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21</v>
      </c>
      <c r="E23" s="36"/>
      <c r="F23" s="36"/>
      <c r="G23" s="37">
        <v>0</v>
      </c>
      <c r="H23" s="37">
        <v>0</v>
      </c>
      <c r="I23" s="31"/>
      <c r="J23" s="31"/>
      <c r="K23" s="33" t="s">
        <v>22</v>
      </c>
      <c r="L23" s="33"/>
      <c r="M23" s="33"/>
      <c r="N23" s="33"/>
      <c r="O23" s="35">
        <f>O14-O19</f>
        <v>-17964874.920000002</v>
      </c>
      <c r="P23" s="35">
        <f>P14-P19</f>
        <v>-123121860.73999999</v>
      </c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36"/>
      <c r="G24" s="37">
        <v>0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24</v>
      </c>
      <c r="E25" s="36"/>
      <c r="F25" s="41"/>
      <c r="G25" s="37">
        <v>1807314471.3800001</v>
      </c>
      <c r="H25" s="37">
        <v>398547531.40999997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1848388588.79</v>
      </c>
      <c r="H27" s="35">
        <f>SUM(H28:H46)</f>
        <v>493467926.94999993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37">
        <v>550093.49</v>
      </c>
      <c r="H28" s="37">
        <v>886306.95</v>
      </c>
      <c r="I28" s="31"/>
      <c r="J28" s="31"/>
      <c r="K28" s="40" t="s">
        <v>7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27</v>
      </c>
      <c r="E29" s="36"/>
      <c r="F29" s="36"/>
      <c r="G29" s="37">
        <v>377297.01999999996</v>
      </c>
      <c r="H29" s="37">
        <v>133015</v>
      </c>
      <c r="I29" s="31"/>
      <c r="J29" s="4"/>
      <c r="K29" s="4"/>
      <c r="L29" s="39" t="s">
        <v>28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29</v>
      </c>
      <c r="E30" s="36"/>
      <c r="F30" s="36"/>
      <c r="G30" s="37">
        <v>46061554.989999987</v>
      </c>
      <c r="H30" s="37">
        <v>87284800.399999991</v>
      </c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31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32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33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0</v>
      </c>
      <c r="P34" s="35">
        <f>P35+P38</f>
        <v>0</v>
      </c>
      <c r="Q34" s="29"/>
    </row>
    <row r="35" spans="1:17" ht="15" customHeight="1" x14ac:dyDescent="0.2">
      <c r="A35" s="30"/>
      <c r="B35" s="31"/>
      <c r="C35" s="40"/>
      <c r="D35" s="36" t="s">
        <v>36</v>
      </c>
      <c r="E35" s="36"/>
      <c r="F35" s="36"/>
      <c r="G35" s="37">
        <v>0</v>
      </c>
      <c r="H35" s="37">
        <v>0</v>
      </c>
      <c r="I35" s="31"/>
      <c r="J35" s="31"/>
      <c r="K35" s="4"/>
      <c r="L35" s="39" t="s">
        <v>37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31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40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41</v>
      </c>
      <c r="M38" s="38"/>
      <c r="N38" s="38"/>
      <c r="O38" s="37">
        <v>0</v>
      </c>
      <c r="P38" s="37">
        <v>0</v>
      </c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43</v>
      </c>
      <c r="E40" s="36"/>
      <c r="F40" s="36"/>
      <c r="G40" s="37">
        <v>0</v>
      </c>
      <c r="H40" s="37">
        <v>0</v>
      </c>
      <c r="I40" s="31"/>
      <c r="J40" s="31"/>
      <c r="K40" s="33" t="s">
        <v>44</v>
      </c>
      <c r="L40" s="33"/>
      <c r="M40" s="33"/>
      <c r="N40" s="33"/>
      <c r="O40" s="35">
        <f>O28-O34</f>
        <v>0</v>
      </c>
      <c r="P40" s="35">
        <f>P28-P34</f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46</v>
      </c>
      <c r="E43" s="36"/>
      <c r="F43" s="36"/>
      <c r="G43" s="37">
        <v>0</v>
      </c>
      <c r="H43" s="37">
        <v>0</v>
      </c>
      <c r="I43" s="31"/>
      <c r="J43" s="42" t="s">
        <v>47</v>
      </c>
      <c r="K43" s="42"/>
      <c r="L43" s="42"/>
      <c r="M43" s="42"/>
      <c r="N43" s="42"/>
      <c r="O43" s="43">
        <f>G48+O23+O40</f>
        <v>94983854.390000179</v>
      </c>
      <c r="P43" s="43">
        <f>H48+P23+P40</f>
        <v>185492631.51999986</v>
      </c>
      <c r="Q43" s="29"/>
    </row>
    <row r="44" spans="1:17" ht="15" customHeight="1" x14ac:dyDescent="0.2">
      <c r="A44" s="30"/>
      <c r="B44" s="31"/>
      <c r="C44" s="40"/>
      <c r="D44" s="36" t="s">
        <v>48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49</v>
      </c>
      <c r="E46" s="36"/>
      <c r="F46" s="36"/>
      <c r="G46" s="37">
        <v>1801399643.29</v>
      </c>
      <c r="H46" s="37">
        <v>405163804.59999996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50</v>
      </c>
      <c r="K47" s="42"/>
      <c r="L47" s="42"/>
      <c r="M47" s="42"/>
      <c r="N47" s="42"/>
      <c r="O47" s="43">
        <f>+P48</f>
        <v>479792406.28999996</v>
      </c>
      <c r="P47" s="43">
        <v>294299774.7700001</v>
      </c>
      <c r="Q47" s="29"/>
    </row>
    <row r="48" spans="1:17" s="47" customFormat="1" x14ac:dyDescent="0.2">
      <c r="A48" s="44"/>
      <c r="B48" s="45"/>
      <c r="C48" s="33" t="s">
        <v>51</v>
      </c>
      <c r="D48" s="33"/>
      <c r="E48" s="33"/>
      <c r="F48" s="33"/>
      <c r="G48" s="43">
        <f>G14-G27</f>
        <v>112948729.31000018</v>
      </c>
      <c r="H48" s="43">
        <f>H14-H27</f>
        <v>308614492.25999987</v>
      </c>
      <c r="I48" s="45"/>
      <c r="J48" s="42" t="s">
        <v>52</v>
      </c>
      <c r="K48" s="42"/>
      <c r="L48" s="42"/>
      <c r="M48" s="42"/>
      <c r="N48" s="42"/>
      <c r="O48" s="43">
        <f>+O47+O43</f>
        <v>574776260.68000019</v>
      </c>
      <c r="P48" s="43">
        <f>+P43+P47</f>
        <v>479792406.28999996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53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54</v>
      </c>
      <c r="E56" s="65"/>
      <c r="F56" s="66"/>
      <c r="G56" s="66"/>
      <c r="H56" s="4"/>
      <c r="I56" s="67"/>
      <c r="J56" s="4"/>
      <c r="K56" s="6"/>
      <c r="L56" s="68" t="s">
        <v>55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56</v>
      </c>
      <c r="E57" s="70"/>
      <c r="F57" s="70"/>
      <c r="G57" s="70"/>
      <c r="H57" s="4"/>
      <c r="I57" s="67"/>
      <c r="J57" s="4"/>
      <c r="L57" s="71" t="s">
        <v>57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2017-07-11T21:48:18Z</cp:lastPrinted>
  <dcterms:created xsi:type="dcterms:W3CDTF">2017-07-11T21:47:54Z</dcterms:created>
  <dcterms:modified xsi:type="dcterms:W3CDTF">2017-07-11T21:48:25Z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